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2630" windowHeight="541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L42" i="1"/>
  <c r="K42" i="1"/>
  <c r="J42" i="1"/>
  <c r="I42" i="1"/>
  <c r="G42" i="1"/>
  <c r="F42" i="1"/>
  <c r="H42" i="1" s="1"/>
  <c r="E42" i="1"/>
  <c r="D42" i="1"/>
  <c r="C42" i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L29" i="1" s="1"/>
  <c r="I29" i="1"/>
  <c r="H29" i="1"/>
  <c r="G29" i="1"/>
  <c r="F29" i="1"/>
  <c r="C29" i="1"/>
  <c r="E29" i="1" s="1"/>
  <c r="B29" i="1"/>
  <c r="D29" i="1" s="1"/>
  <c r="M28" i="1"/>
  <c r="L28" i="1"/>
  <c r="I28" i="1"/>
  <c r="H28" i="1"/>
  <c r="E28" i="1"/>
  <c r="D28" i="1"/>
  <c r="K27" i="1"/>
  <c r="M27" i="1" s="1"/>
  <c r="J27" i="1"/>
  <c r="I27" i="1"/>
  <c r="G27" i="1"/>
  <c r="F27" i="1"/>
  <c r="H27" i="1" s="1"/>
  <c r="C27" i="1"/>
  <c r="E27" i="1" s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L23" i="1" s="1"/>
  <c r="I23" i="1"/>
  <c r="H23" i="1"/>
  <c r="G23" i="1"/>
  <c r="G22" i="1" s="1"/>
  <c r="F23" i="1"/>
  <c r="C23" i="1"/>
  <c r="E23" i="1" s="1"/>
  <c r="B23" i="1"/>
  <c r="B22" i="1" s="1"/>
  <c r="F22" i="1"/>
  <c r="M21" i="1"/>
  <c r="L21" i="1"/>
  <c r="I21" i="1"/>
  <c r="H21" i="1"/>
  <c r="E21" i="1"/>
  <c r="D21" i="1"/>
  <c r="M20" i="1"/>
  <c r="K20" i="1"/>
  <c r="J20" i="1"/>
  <c r="L20" i="1" s="1"/>
  <c r="G20" i="1"/>
  <c r="I20" i="1" s="1"/>
  <c r="F20" i="1"/>
  <c r="E20" i="1"/>
  <c r="C20" i="1"/>
  <c r="B20" i="1"/>
  <c r="D20" i="1" s="1"/>
  <c r="M19" i="1"/>
  <c r="L19" i="1"/>
  <c r="I19" i="1"/>
  <c r="H19" i="1"/>
  <c r="E19" i="1"/>
  <c r="D19" i="1"/>
  <c r="K18" i="1"/>
  <c r="M18" i="1" s="1"/>
  <c r="J18" i="1"/>
  <c r="L18" i="1" s="1"/>
  <c r="I18" i="1"/>
  <c r="H18" i="1"/>
  <c r="G18" i="1"/>
  <c r="F18" i="1"/>
  <c r="C18" i="1"/>
  <c r="E18" i="1" s="1"/>
  <c r="B18" i="1"/>
  <c r="D18" i="1" s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M9" i="1"/>
  <c r="L9" i="1"/>
  <c r="K9" i="1"/>
  <c r="K8" i="1" s="1"/>
  <c r="J9" i="1"/>
  <c r="G9" i="1"/>
  <c r="I9" i="1" s="1"/>
  <c r="F9" i="1"/>
  <c r="F8" i="1" s="1"/>
  <c r="F44" i="1" s="1"/>
  <c r="F45" i="1" s="1"/>
  <c r="E9" i="1"/>
  <c r="D9" i="1"/>
  <c r="C9" i="1"/>
  <c r="C8" i="1" s="1"/>
  <c r="B9" i="1"/>
  <c r="J8" i="1"/>
  <c r="B8" i="1"/>
  <c r="B44" i="1" s="1"/>
  <c r="B45" i="1" s="1"/>
  <c r="M8" i="1" l="1"/>
  <c r="L8" i="1"/>
  <c r="I22" i="1"/>
  <c r="H22" i="1"/>
  <c r="J44" i="1"/>
  <c r="J45" i="1" s="1"/>
  <c r="E8" i="1"/>
  <c r="C44" i="1"/>
  <c r="D8" i="1"/>
  <c r="D27" i="1"/>
  <c r="J22" i="1"/>
  <c r="G8" i="1"/>
  <c r="C22" i="1"/>
  <c r="K22" i="1"/>
  <c r="K44" i="1" s="1"/>
  <c r="H20" i="1"/>
  <c r="L27" i="1"/>
  <c r="H9" i="1"/>
  <c r="D23" i="1"/>
  <c r="K45" i="1" l="1"/>
  <c r="M44" i="1"/>
  <c r="L44" i="1"/>
  <c r="C45" i="1"/>
  <c r="E44" i="1"/>
  <c r="D44" i="1"/>
  <c r="D22" i="1"/>
  <c r="E22" i="1"/>
  <c r="G44" i="1"/>
  <c r="I8" i="1"/>
  <c r="H8" i="1"/>
  <c r="L22" i="1"/>
  <c r="M22" i="1"/>
  <c r="E45" i="1" l="1"/>
  <c r="D45" i="1"/>
  <c r="I44" i="1"/>
  <c r="H44" i="1"/>
  <c r="G45" i="1"/>
  <c r="M45" i="1"/>
  <c r="L45" i="1"/>
  <c r="H45" i="1" l="1"/>
  <c r="I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<sst xmlns="http://schemas.openxmlformats.org/spreadsheetml/2006/main" count="55" uniqueCount="53">
  <si>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</si>
  <si>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</si>
  <si>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</si>
  <si>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</si>
  <si>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</si>
  <si>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</si>
  <si>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</si>
  <si>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</si>
  <si>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</si>
  <si>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</si>
  <si>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</si>
  <si>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</si>
  <si>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</si>
  <si>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</si>
  <si>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</si>
  <si>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</si>
  <si>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</si>
  <si>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</si>
  <si>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</si>
  <si>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</si>
  <si>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</si>
  <si>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</si>
  <si>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</si>
  <si>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</si>
  <si>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</si>
  <si>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</si>
  <si>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</si>
  <si>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</si>
  <si>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</si>
  <si>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</si>
  <si>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</si>
  <si>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</si>
  <si>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</si>
  <si>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</si>
  <si>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</si>
  <si>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</si>
  <si>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</si>
  <si>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</si>
  <si>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</si>
  <si>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</si>
  <si>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</si>
  <si>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</si>
  <si>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</si>
  <si>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2021 - 2022</t>
  </si>
  <si>
    <t>2022 - 2023</t>
  </si>
  <si>
    <t>Change  ('23/'22)</t>
  </si>
  <si>
    <t xml:space="preserve"> Share 
(23)  (%)</t>
  </si>
  <si>
    <t>Change    ('23/'22)</t>
  </si>
  <si>
    <t xml:space="preserve"> Share
(23)  (%)</t>
  </si>
  <si>
    <t>For January-Augost  period, TUİK figures was used for the first month.</t>
  </si>
  <si>
    <t>1 - 31 OCTOBER</t>
  </si>
  <si>
    <t>1st JANUARY  -  31th OCTOBER</t>
  </si>
  <si>
    <t>1 - 31 OCTOBER EXPORT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</si>
</sst>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</cellStyleXfs>
  <cellXfs count="38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0" fontId="50" fillId="0" borderId="0" xfId="336"/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60" zoomScaleNormal="6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9"/>
      <c r="B1" s="37" t="s">
        <v>52</v>
      </c>
      <c r="C1" s="37"/>
      <c r="D1" s="37"/>
      <c r="E1" s="37"/>
      <c r="F1" s="37"/>
      <c r="G1" s="37"/>
      <c r="H1" s="37"/>
      <c r="I1" s="37"/>
      <c r="J1" s="37"/>
      <c r="K1" s="13"/>
      <c r="L1" s="13"/>
      <c r="M1" s="13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4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x14ac:dyDescent="0.25">
      <c r="A6" s="3"/>
      <c r="B6" s="33" t="s">
        <v>50</v>
      </c>
      <c r="C6" s="33"/>
      <c r="D6" s="33"/>
      <c r="E6" s="33"/>
      <c r="F6" s="33" t="s">
        <v>51</v>
      </c>
      <c r="G6" s="33"/>
      <c r="H6" s="33"/>
      <c r="I6" s="33"/>
      <c r="J6" s="33" t="s">
        <v>40</v>
      </c>
      <c r="K6" s="33"/>
      <c r="L6" s="33"/>
      <c r="M6" s="33"/>
    </row>
    <row r="7" spans="1:13" ht="29" x14ac:dyDescent="0.4">
      <c r="A7" s="4" t="s">
        <v>27</v>
      </c>
      <c r="B7" s="20">
        <v>2022</v>
      </c>
      <c r="C7" s="21">
        <v>2023</v>
      </c>
      <c r="D7" s="22" t="s">
        <v>45</v>
      </c>
      <c r="E7" s="22" t="s">
        <v>46</v>
      </c>
      <c r="F7" s="20">
        <v>2022</v>
      </c>
      <c r="G7" s="21">
        <v>2023</v>
      </c>
      <c r="H7" s="22" t="s">
        <v>47</v>
      </c>
      <c r="I7" s="22" t="s">
        <v>48</v>
      </c>
      <c r="J7" s="20" t="s">
        <v>43</v>
      </c>
      <c r="K7" s="20" t="s">
        <v>44</v>
      </c>
      <c r="L7" s="22" t="s">
        <v>47</v>
      </c>
      <c r="M7" s="22" t="s">
        <v>46</v>
      </c>
    </row>
    <row r="8" spans="1:13" ht="16.5" x14ac:dyDescent="0.35">
      <c r="A8" s="10" t="s">
        <v>28</v>
      </c>
      <c r="B8" s="23">
        <f>B9+B18+B20</f>
        <v>3023908.7006300003</v>
      </c>
      <c r="C8" s="23">
        <f>C9+C18+C20</f>
        <v>3246058.9331699996</v>
      </c>
      <c r="D8" s="24">
        <f t="shared" ref="D8:D46" si="0">(C8-B8)/B8*100</f>
        <v>7.3464596498471186</v>
      </c>
      <c r="E8" s="24">
        <f t="shared" ref="E8:E46" si="1">C8/C$46*100</f>
        <v>14.191467618073128</v>
      </c>
      <c r="F8" s="23">
        <f>F9+F18+F20</f>
        <v>27472032.151450001</v>
      </c>
      <c r="G8" s="23">
        <f>G9+G18+G20</f>
        <v>28566519.012840003</v>
      </c>
      <c r="H8" s="24">
        <f t="shared" ref="H8:H46" si="2">(G8-F8)/F8*100</f>
        <v>3.9840040058057156</v>
      </c>
      <c r="I8" s="24">
        <f t="shared" ref="I8:I46" si="3">G8/G$46*100</f>
        <v>13.598088790307166</v>
      </c>
      <c r="J8" s="23">
        <f>J9+J18+J20</f>
        <v>33702626.468339995</v>
      </c>
      <c r="K8" s="23">
        <f>K9+K18+K20</f>
        <v>35309169.602509998</v>
      </c>
      <c r="L8" s="24">
        <f t="shared" ref="L8:L46" si="4">(K8-J8)/J8*100</f>
        <v>4.7668187987638841</v>
      </c>
      <c r="M8" s="24">
        <f t="shared" ref="M8:M46" si="5">K8/K$46*100</f>
        <v>13.855032974322024</v>
      </c>
    </row>
    <row r="9" spans="1:13" ht="15.5" x14ac:dyDescent="0.35">
      <c r="A9" s="5" t="s">
        <v>29</v>
      </c>
      <c r="B9" s="23">
        <f>B10+B11+B12+B13+B14+B15+B16+B17</f>
        <v>2012284.51768</v>
      </c>
      <c r="C9" s="23">
        <f>C10+C11+C12+C13+C14+C15+C16+C17</f>
        <v>2275614.6304199998</v>
      </c>
      <c r="D9" s="24">
        <f t="shared" si="0"/>
        <v>13.086127256179356</v>
      </c>
      <c r="E9" s="24">
        <f t="shared" si="1"/>
        <v>9.9487754238895665</v>
      </c>
      <c r="F9" s="23">
        <f>F10+F11+F12+F13+F14+F15+F16+F17</f>
        <v>17198393.800779998</v>
      </c>
      <c r="G9" s="23">
        <f>G10+G11+G12+G13+G14+G15+G16+G17</f>
        <v>19071102.584490001</v>
      </c>
      <c r="H9" s="24">
        <f t="shared" si="2"/>
        <v>10.888858607395477</v>
      </c>
      <c r="I9" s="24">
        <f t="shared" si="3"/>
        <v>9.0781290557798915</v>
      </c>
      <c r="J9" s="23">
        <f>J10+J11+J12+J13+J14+J15+J16+J17</f>
        <v>21293227.127309997</v>
      </c>
      <c r="K9" s="23">
        <f>K10+K11+K12+K13+K14+K15+K16+K17</f>
        <v>23588229.380979996</v>
      </c>
      <c r="L9" s="24">
        <f t="shared" si="4"/>
        <v>10.778085632339424</v>
      </c>
      <c r="M9" s="24">
        <f t="shared" si="5"/>
        <v>9.2558306966278057</v>
      </c>
    </row>
    <row r="10" spans="1:13" ht="14" x14ac:dyDescent="0.3">
      <c r="A10" s="6" t="s">
        <v>5</v>
      </c>
      <c r="B10" s="25">
        <v>1039700.78813</v>
      </c>
      <c r="C10" s="25">
        <v>1206591.06501</v>
      </c>
      <c r="D10" s="26">
        <f t="shared" si="0"/>
        <v>16.051760158821072</v>
      </c>
      <c r="E10" s="26">
        <f t="shared" si="1"/>
        <v>5.2751038659127811</v>
      </c>
      <c r="F10" s="25">
        <v>9266959.0888800006</v>
      </c>
      <c r="G10" s="25">
        <v>10162200.9759</v>
      </c>
      <c r="H10" s="26">
        <f t="shared" si="2"/>
        <v>9.6605788202330114</v>
      </c>
      <c r="I10" s="26">
        <f t="shared" si="3"/>
        <v>4.8373591165630874</v>
      </c>
      <c r="J10" s="25">
        <v>11112116.093040001</v>
      </c>
      <c r="K10" s="25">
        <v>12357281.70431</v>
      </c>
      <c r="L10" s="26">
        <f t="shared" si="4"/>
        <v>11.205476984261354</v>
      </c>
      <c r="M10" s="26">
        <f t="shared" si="5"/>
        <v>4.8488975360675317</v>
      </c>
    </row>
    <row r="11" spans="1:13" ht="14" x14ac:dyDescent="0.3">
      <c r="A11" s="6" t="s">
        <v>4</v>
      </c>
      <c r="B11" s="25">
        <v>238876.24402000001</v>
      </c>
      <c r="C11" s="25">
        <v>314097.67404000001</v>
      </c>
      <c r="D11" s="26">
        <f t="shared" si="0"/>
        <v>31.489707286967413</v>
      </c>
      <c r="E11" s="26">
        <f t="shared" si="1"/>
        <v>1.373205804892053</v>
      </c>
      <c r="F11" s="25">
        <v>2183149.3496599998</v>
      </c>
      <c r="G11" s="25">
        <v>2608816.3920100001</v>
      </c>
      <c r="H11" s="26">
        <f t="shared" si="2"/>
        <v>19.497843444210218</v>
      </c>
      <c r="I11" s="26">
        <f t="shared" si="3"/>
        <v>1.2418354830077687</v>
      </c>
      <c r="J11" s="25">
        <v>2957496.51566</v>
      </c>
      <c r="K11" s="25">
        <v>3377639.2641099999</v>
      </c>
      <c r="L11" s="26">
        <f t="shared" si="4"/>
        <v>14.206026827938292</v>
      </c>
      <c r="M11" s="26">
        <f t="shared" si="5"/>
        <v>1.3253583674276548</v>
      </c>
    </row>
    <row r="12" spans="1:13" ht="14" x14ac:dyDescent="0.3">
      <c r="A12" s="6" t="s">
        <v>2</v>
      </c>
      <c r="B12" s="25">
        <v>246193.94370999999</v>
      </c>
      <c r="C12" s="25">
        <v>239749.73276000001</v>
      </c>
      <c r="D12" s="26">
        <f t="shared" si="0"/>
        <v>-2.6175343117257297</v>
      </c>
      <c r="E12" s="26">
        <f t="shared" si="1"/>
        <v>1.0481635235077349</v>
      </c>
      <c r="F12" s="25">
        <v>2056272.7728200001</v>
      </c>
      <c r="G12" s="25">
        <v>1940027.24545</v>
      </c>
      <c r="H12" s="26">
        <f t="shared" si="2"/>
        <v>-5.6532153178578222</v>
      </c>
      <c r="I12" s="26">
        <f t="shared" si="3"/>
        <v>0.92348188196771985</v>
      </c>
      <c r="J12" s="25">
        <v>2432053.2159099998</v>
      </c>
      <c r="K12" s="25">
        <v>2408284.2656899998</v>
      </c>
      <c r="L12" s="26">
        <f t="shared" si="4"/>
        <v>-0.97732031784947548</v>
      </c>
      <c r="M12" s="26">
        <f t="shared" si="5"/>
        <v>0.944991295130994</v>
      </c>
    </row>
    <row r="13" spans="1:13" ht="14" x14ac:dyDescent="0.3">
      <c r="A13" s="6" t="s">
        <v>3</v>
      </c>
      <c r="B13" s="25">
        <v>176556.85975999999</v>
      </c>
      <c r="C13" s="25">
        <v>184168.58309999999</v>
      </c>
      <c r="D13" s="26">
        <f t="shared" si="0"/>
        <v>4.3112022667071006</v>
      </c>
      <c r="E13" s="26">
        <f t="shared" si="1"/>
        <v>0.8051679088825654</v>
      </c>
      <c r="F13" s="25">
        <v>1255431.4582100001</v>
      </c>
      <c r="G13" s="25">
        <v>1260097.2020700001</v>
      </c>
      <c r="H13" s="26">
        <f t="shared" si="2"/>
        <v>0.37164465088778997</v>
      </c>
      <c r="I13" s="26">
        <f t="shared" si="3"/>
        <v>0.59982504800335457</v>
      </c>
      <c r="J13" s="25">
        <v>1601252.8597800001</v>
      </c>
      <c r="K13" s="25">
        <v>1573204.6676099999</v>
      </c>
      <c r="L13" s="26">
        <f t="shared" si="4"/>
        <v>-1.7516404107377381</v>
      </c>
      <c r="M13" s="26">
        <f t="shared" si="5"/>
        <v>0.61731280544033007</v>
      </c>
    </row>
    <row r="14" spans="1:13" ht="14" x14ac:dyDescent="0.3">
      <c r="A14" s="6" t="s">
        <v>0</v>
      </c>
      <c r="B14" s="25">
        <v>177423.31140999999</v>
      </c>
      <c r="C14" s="25">
        <v>205352.77867999999</v>
      </c>
      <c r="D14" s="26">
        <f t="shared" si="0"/>
        <v>15.741712319560405</v>
      </c>
      <c r="E14" s="26">
        <f t="shared" si="1"/>
        <v>0.89778324082138117</v>
      </c>
      <c r="F14" s="25">
        <v>1320336.8197699999</v>
      </c>
      <c r="G14" s="25">
        <v>1414103.7086400001</v>
      </c>
      <c r="H14" s="26">
        <f t="shared" si="2"/>
        <v>7.1017400610197443</v>
      </c>
      <c r="I14" s="26">
        <f t="shared" si="3"/>
        <v>0.67313444036168102</v>
      </c>
      <c r="J14" s="25">
        <v>1845325.28317</v>
      </c>
      <c r="K14" s="25">
        <v>1840709.5868200001</v>
      </c>
      <c r="L14" s="26">
        <f t="shared" si="4"/>
        <v>-0.25012914482322451</v>
      </c>
      <c r="M14" s="26">
        <f t="shared" si="5"/>
        <v>0.72227957521065156</v>
      </c>
    </row>
    <row r="15" spans="1:13" ht="14" x14ac:dyDescent="0.3">
      <c r="A15" s="6" t="s">
        <v>1</v>
      </c>
      <c r="B15" s="25">
        <v>37697.34519</v>
      </c>
      <c r="C15" s="25">
        <v>42113.789499999999</v>
      </c>
      <c r="D15" s="26">
        <f t="shared" si="0"/>
        <v>11.715531392835461</v>
      </c>
      <c r="E15" s="26">
        <f t="shared" si="1"/>
        <v>0.18411756911016569</v>
      </c>
      <c r="F15" s="25">
        <v>327833.22917000001</v>
      </c>
      <c r="G15" s="25">
        <v>784629.58028999995</v>
      </c>
      <c r="H15" s="26">
        <f t="shared" si="2"/>
        <v>139.33802631188595</v>
      </c>
      <c r="I15" s="26">
        <f t="shared" si="3"/>
        <v>0.37349537391969895</v>
      </c>
      <c r="J15" s="25">
        <v>398141.93550999998</v>
      </c>
      <c r="K15" s="25">
        <v>952259.07181999995</v>
      </c>
      <c r="L15" s="26">
        <f t="shared" si="4"/>
        <v>139.17577800494777</v>
      </c>
      <c r="M15" s="26">
        <f t="shared" si="5"/>
        <v>0.3736587687756186</v>
      </c>
    </row>
    <row r="16" spans="1:13" ht="14" x14ac:dyDescent="0.3">
      <c r="A16" s="6" t="s">
        <v>6</v>
      </c>
      <c r="B16" s="25">
        <v>87581.333559999999</v>
      </c>
      <c r="C16" s="25">
        <v>75895.714399999997</v>
      </c>
      <c r="D16" s="26">
        <f t="shared" si="0"/>
        <v>-13.342591035102757</v>
      </c>
      <c r="E16" s="26">
        <f t="shared" si="1"/>
        <v>0.33180900144850173</v>
      </c>
      <c r="F16" s="25">
        <v>674258.96355999995</v>
      </c>
      <c r="G16" s="25">
        <v>787233.86253000004</v>
      </c>
      <c r="H16" s="26">
        <f t="shared" si="2"/>
        <v>16.755416698282698</v>
      </c>
      <c r="I16" s="26">
        <f t="shared" si="3"/>
        <v>0.37473505107877542</v>
      </c>
      <c r="J16" s="25">
        <v>809376.20261000004</v>
      </c>
      <c r="K16" s="25">
        <v>941846.05614999996</v>
      </c>
      <c r="L16" s="26">
        <f t="shared" si="4"/>
        <v>16.366907392733271</v>
      </c>
      <c r="M16" s="26">
        <f t="shared" si="5"/>
        <v>0.36957278552837375</v>
      </c>
    </row>
    <row r="17" spans="1:13" ht="14" x14ac:dyDescent="0.3">
      <c r="A17" s="6" t="s">
        <v>7</v>
      </c>
      <c r="B17" s="25">
        <v>8254.6918999999998</v>
      </c>
      <c r="C17" s="25">
        <v>7645.2929299999996</v>
      </c>
      <c r="D17" s="26">
        <f t="shared" si="0"/>
        <v>-7.3824556674247308</v>
      </c>
      <c r="E17" s="26">
        <f t="shared" si="1"/>
        <v>3.3424509314383496E-2</v>
      </c>
      <c r="F17" s="25">
        <v>114152.11871</v>
      </c>
      <c r="G17" s="25">
        <v>113993.6176</v>
      </c>
      <c r="H17" s="26">
        <f t="shared" si="2"/>
        <v>-0.13885078243940852</v>
      </c>
      <c r="I17" s="26">
        <f t="shared" si="3"/>
        <v>5.4262660877805555E-2</v>
      </c>
      <c r="J17" s="25">
        <v>137465.02163</v>
      </c>
      <c r="K17" s="25">
        <v>137004.76446999999</v>
      </c>
      <c r="L17" s="26">
        <f t="shared" si="4"/>
        <v>-0.33481765364198146</v>
      </c>
      <c r="M17" s="26">
        <f t="shared" si="5"/>
        <v>5.3759563046652227E-2</v>
      </c>
    </row>
    <row r="18" spans="1:13" ht="15.5" x14ac:dyDescent="0.35">
      <c r="A18" s="5" t="s">
        <v>30</v>
      </c>
      <c r="B18" s="23">
        <f>B19</f>
        <v>308775.10398000001</v>
      </c>
      <c r="C18" s="23">
        <f>C19</f>
        <v>292407.00770000002</v>
      </c>
      <c r="D18" s="24">
        <f t="shared" si="0"/>
        <v>-5.3009766878939146</v>
      </c>
      <c r="E18" s="24">
        <f t="shared" si="1"/>
        <v>1.2783762299163675</v>
      </c>
      <c r="F18" s="23">
        <f>F19</f>
        <v>3356228.9516199999</v>
      </c>
      <c r="G18" s="23">
        <f>G19</f>
        <v>2874056.8122999999</v>
      </c>
      <c r="H18" s="24">
        <f t="shared" si="2"/>
        <v>-14.366485310463192</v>
      </c>
      <c r="I18" s="24">
        <f t="shared" si="3"/>
        <v>1.3680938760678627</v>
      </c>
      <c r="J18" s="23">
        <f>J19</f>
        <v>4084821.3221900002</v>
      </c>
      <c r="K18" s="23">
        <f>K19</f>
        <v>3581408.3764800001</v>
      </c>
      <c r="L18" s="24">
        <f t="shared" si="4"/>
        <v>-12.323989374401933</v>
      </c>
      <c r="M18" s="24">
        <f t="shared" si="5"/>
        <v>1.4053157213619707</v>
      </c>
    </row>
    <row r="19" spans="1:13" ht="14" x14ac:dyDescent="0.3">
      <c r="A19" s="6" t="s">
        <v>8</v>
      </c>
      <c r="B19" s="25">
        <v>308775.10398000001</v>
      </c>
      <c r="C19" s="25">
        <v>292407.00770000002</v>
      </c>
      <c r="D19" s="26">
        <f t="shared" si="0"/>
        <v>-5.3009766878939146</v>
      </c>
      <c r="E19" s="26">
        <f t="shared" si="1"/>
        <v>1.2783762299163675</v>
      </c>
      <c r="F19" s="25">
        <v>3356228.9516199999</v>
      </c>
      <c r="G19" s="25">
        <v>2874056.8122999999</v>
      </c>
      <c r="H19" s="26">
        <f t="shared" si="2"/>
        <v>-14.366485310463192</v>
      </c>
      <c r="I19" s="26">
        <f t="shared" si="3"/>
        <v>1.3680938760678627</v>
      </c>
      <c r="J19" s="25">
        <v>4084821.3221900002</v>
      </c>
      <c r="K19" s="25">
        <v>3581408.3764800001</v>
      </c>
      <c r="L19" s="26">
        <f t="shared" si="4"/>
        <v>-12.323989374401933</v>
      </c>
      <c r="M19" s="26">
        <f t="shared" si="5"/>
        <v>1.4053157213619707</v>
      </c>
    </row>
    <row r="20" spans="1:13" ht="15.5" x14ac:dyDescent="0.35">
      <c r="A20" s="5" t="s">
        <v>31</v>
      </c>
      <c r="B20" s="23">
        <f>B21</f>
        <v>702849.07897000003</v>
      </c>
      <c r="C20" s="23">
        <f>C21</f>
        <v>678037.29504999996</v>
      </c>
      <c r="D20" s="24">
        <f t="shared" si="0"/>
        <v>-3.5301723602399604</v>
      </c>
      <c r="E20" s="24">
        <f t="shared" si="1"/>
        <v>2.964315964267195</v>
      </c>
      <c r="F20" s="23">
        <f>F21</f>
        <v>6917409.3990500001</v>
      </c>
      <c r="G20" s="23">
        <f>G21</f>
        <v>6621359.6160500003</v>
      </c>
      <c r="H20" s="24">
        <f t="shared" si="2"/>
        <v>-4.2797782510987092</v>
      </c>
      <c r="I20" s="24">
        <f t="shared" si="3"/>
        <v>3.1518658584594119</v>
      </c>
      <c r="J20" s="23">
        <f>J21</f>
        <v>8324578.01884</v>
      </c>
      <c r="K20" s="23">
        <f>K21</f>
        <v>8139531.8450499997</v>
      </c>
      <c r="L20" s="24">
        <f t="shared" si="4"/>
        <v>-2.2228895371177733</v>
      </c>
      <c r="M20" s="24">
        <f t="shared" si="5"/>
        <v>3.1938865563322474</v>
      </c>
    </row>
    <row r="21" spans="1:13" ht="14" x14ac:dyDescent="0.3">
      <c r="A21" s="6" t="s">
        <v>9</v>
      </c>
      <c r="B21" s="25">
        <v>702849.07897000003</v>
      </c>
      <c r="C21" s="25">
        <v>678037.29504999996</v>
      </c>
      <c r="D21" s="26">
        <f t="shared" si="0"/>
        <v>-3.5301723602399604</v>
      </c>
      <c r="E21" s="26">
        <f t="shared" si="1"/>
        <v>2.964315964267195</v>
      </c>
      <c r="F21" s="25">
        <v>6917409.3990500001</v>
      </c>
      <c r="G21" s="25">
        <v>6621359.6160500003</v>
      </c>
      <c r="H21" s="26">
        <f t="shared" si="2"/>
        <v>-4.2797782510987092</v>
      </c>
      <c r="I21" s="26">
        <f t="shared" si="3"/>
        <v>3.1518658584594119</v>
      </c>
      <c r="J21" s="25">
        <v>8324578.01884</v>
      </c>
      <c r="K21" s="25">
        <v>8139531.8450499997</v>
      </c>
      <c r="L21" s="26">
        <f t="shared" si="4"/>
        <v>-2.2228895371177733</v>
      </c>
      <c r="M21" s="26">
        <f t="shared" si="5"/>
        <v>3.1938865563322474</v>
      </c>
    </row>
    <row r="22" spans="1:13" ht="16.5" x14ac:dyDescent="0.35">
      <c r="A22" s="10" t="s">
        <v>32</v>
      </c>
      <c r="B22" s="23">
        <f>B23+B27+B29</f>
        <v>15003361.594760001</v>
      </c>
      <c r="C22" s="23">
        <f>C23+C27+C29</f>
        <v>15843937.461009998</v>
      </c>
      <c r="D22" s="24">
        <f t="shared" si="0"/>
        <v>5.6025835339699643</v>
      </c>
      <c r="E22" s="24">
        <f t="shared" si="1"/>
        <v>69.268220340386392</v>
      </c>
      <c r="F22" s="23">
        <f>F23+F27+F29</f>
        <v>154136956.13775</v>
      </c>
      <c r="G22" s="23">
        <f>G23+G27+G29</f>
        <v>148928517.99992001</v>
      </c>
      <c r="H22" s="24">
        <f t="shared" si="2"/>
        <v>-3.3790975690315839</v>
      </c>
      <c r="I22" s="24">
        <f t="shared" si="3"/>
        <v>70.892194119329531</v>
      </c>
      <c r="J22" s="23">
        <f>J23+J27+J29</f>
        <v>187262075.77451995</v>
      </c>
      <c r="K22" s="23">
        <f>K23+K27+K29</f>
        <v>180493929.61927</v>
      </c>
      <c r="L22" s="24">
        <f t="shared" si="4"/>
        <v>-3.6142641948492535</v>
      </c>
      <c r="M22" s="24">
        <f t="shared" si="5"/>
        <v>70.824360207048755</v>
      </c>
    </row>
    <row r="23" spans="1:13" ht="15.5" x14ac:dyDescent="0.35">
      <c r="A23" s="5" t="s">
        <v>33</v>
      </c>
      <c r="B23" s="23">
        <f>B24+B25+B26</f>
        <v>1256339.46639</v>
      </c>
      <c r="C23" s="23">
        <f>C24+C25+C26</f>
        <v>1251082.57228</v>
      </c>
      <c r="D23" s="24">
        <f>(C23-B23)/B23*100</f>
        <v>-0.41842943333662008</v>
      </c>
      <c r="E23" s="24">
        <f t="shared" si="1"/>
        <v>5.469616595872635</v>
      </c>
      <c r="F23" s="23">
        <f>F24+F25+F26</f>
        <v>12648602.768309999</v>
      </c>
      <c r="G23" s="23">
        <f>G24+G25+G26</f>
        <v>11848363.705949999</v>
      </c>
      <c r="H23" s="24">
        <f t="shared" si="2"/>
        <v>-6.3266992965019888</v>
      </c>
      <c r="I23" s="24">
        <f t="shared" si="3"/>
        <v>5.639997705738784</v>
      </c>
      <c r="J23" s="23">
        <f>J24+J25+J26</f>
        <v>15386115.595999999</v>
      </c>
      <c r="K23" s="23">
        <f>K24+K25+K26</f>
        <v>14360014.110520002</v>
      </c>
      <c r="L23" s="24">
        <f t="shared" si="4"/>
        <v>-6.6690093355775772</v>
      </c>
      <c r="M23" s="24">
        <f t="shared" si="5"/>
        <v>5.6347535570148599</v>
      </c>
    </row>
    <row r="24" spans="1:13" ht="14" x14ac:dyDescent="0.3">
      <c r="A24" s="6" t="s">
        <v>10</v>
      </c>
      <c r="B24" s="25">
        <v>831448.66772999999</v>
      </c>
      <c r="C24" s="25">
        <v>841445.90318000002</v>
      </c>
      <c r="D24" s="26">
        <f t="shared" si="0"/>
        <v>1.2023875721990434</v>
      </c>
      <c r="E24" s="26">
        <f t="shared" si="1"/>
        <v>3.6787231942451877</v>
      </c>
      <c r="F24" s="25">
        <v>8710948.7528900001</v>
      </c>
      <c r="G24" s="25">
        <v>7995649.24926</v>
      </c>
      <c r="H24" s="26">
        <f t="shared" si="2"/>
        <v>-8.2114993891186394</v>
      </c>
      <c r="I24" s="26">
        <f t="shared" si="3"/>
        <v>3.8060482055486231</v>
      </c>
      <c r="J24" s="25">
        <v>10578801.70654</v>
      </c>
      <c r="K24" s="25">
        <v>9635270.1822900008</v>
      </c>
      <c r="L24" s="26">
        <f t="shared" si="4"/>
        <v>-8.9190775139181522</v>
      </c>
      <c r="M24" s="26">
        <f t="shared" si="5"/>
        <v>3.7808021993992162</v>
      </c>
    </row>
    <row r="25" spans="1:13" ht="14" x14ac:dyDescent="0.3">
      <c r="A25" s="6" t="s">
        <v>11</v>
      </c>
      <c r="B25" s="25">
        <v>168268.20879</v>
      </c>
      <c r="C25" s="25">
        <v>134916.46119</v>
      </c>
      <c r="D25" s="26">
        <f t="shared" si="0"/>
        <v>-19.820587525016823</v>
      </c>
      <c r="E25" s="26">
        <f t="shared" si="1"/>
        <v>0.58984221468003517</v>
      </c>
      <c r="F25" s="25">
        <v>1701218.8332700001</v>
      </c>
      <c r="G25" s="25">
        <v>1621892.5135900001</v>
      </c>
      <c r="H25" s="26">
        <f t="shared" si="2"/>
        <v>-4.6629109746876463</v>
      </c>
      <c r="I25" s="26">
        <f t="shared" si="3"/>
        <v>0.77204500829163802</v>
      </c>
      <c r="J25" s="25">
        <v>2007796.14173</v>
      </c>
      <c r="K25" s="25">
        <v>1976977.02165</v>
      </c>
      <c r="L25" s="26">
        <f t="shared" si="4"/>
        <v>-1.5349725721379759</v>
      </c>
      <c r="M25" s="26">
        <f t="shared" si="5"/>
        <v>0.77574981606167726</v>
      </c>
    </row>
    <row r="26" spans="1:13" ht="14" x14ac:dyDescent="0.3">
      <c r="A26" s="6" t="s">
        <v>12</v>
      </c>
      <c r="B26" s="25">
        <v>256622.58987</v>
      </c>
      <c r="C26" s="25">
        <v>274720.20791</v>
      </c>
      <c r="D26" s="26">
        <f t="shared" si="0"/>
        <v>7.0522310795662619</v>
      </c>
      <c r="E26" s="26">
        <f t="shared" si="1"/>
        <v>1.2010511869474132</v>
      </c>
      <c r="F26" s="25">
        <v>2236435.1821499998</v>
      </c>
      <c r="G26" s="25">
        <v>2230821.9430999998</v>
      </c>
      <c r="H26" s="26">
        <f t="shared" si="2"/>
        <v>-0.25099046441416112</v>
      </c>
      <c r="I26" s="26">
        <f t="shared" si="3"/>
        <v>1.061904491898523</v>
      </c>
      <c r="J26" s="25">
        <v>2799517.7477299999</v>
      </c>
      <c r="K26" s="25">
        <v>2747766.9065800002</v>
      </c>
      <c r="L26" s="26">
        <f t="shared" si="4"/>
        <v>-1.8485627102011455</v>
      </c>
      <c r="M26" s="26">
        <f t="shared" si="5"/>
        <v>1.0782015415539665</v>
      </c>
    </row>
    <row r="27" spans="1:13" ht="15.5" x14ac:dyDescent="0.35">
      <c r="A27" s="5" t="s">
        <v>34</v>
      </c>
      <c r="B27" s="23">
        <f>B28</f>
        <v>2615029.2381699998</v>
      </c>
      <c r="C27" s="23">
        <f>C28</f>
        <v>2705977.3770599999</v>
      </c>
      <c r="D27" s="24">
        <f t="shared" si="0"/>
        <v>3.4779014154979646</v>
      </c>
      <c r="E27" s="24">
        <f t="shared" si="1"/>
        <v>11.830281308011699</v>
      </c>
      <c r="F27" s="23">
        <f>F28</f>
        <v>28232112.483929999</v>
      </c>
      <c r="G27" s="23">
        <f>G28</f>
        <v>24991733.820909999</v>
      </c>
      <c r="H27" s="24">
        <f t="shared" si="2"/>
        <v>-11.477634430878865</v>
      </c>
      <c r="I27" s="24">
        <f t="shared" si="3"/>
        <v>11.896437762252603</v>
      </c>
      <c r="J27" s="23">
        <f>J28</f>
        <v>33101700.142480001</v>
      </c>
      <c r="K27" s="23">
        <f>K28</f>
        <v>30265983.955910001</v>
      </c>
      <c r="L27" s="24">
        <f t="shared" si="4"/>
        <v>-8.5666783710933174</v>
      </c>
      <c r="M27" s="24">
        <f t="shared" si="5"/>
        <v>11.876127658341344</v>
      </c>
    </row>
    <row r="28" spans="1:13" ht="14" x14ac:dyDescent="0.3">
      <c r="A28" s="6" t="s">
        <v>13</v>
      </c>
      <c r="B28" s="25">
        <v>2615029.2381699998</v>
      </c>
      <c r="C28" s="25">
        <v>2705977.3770599999</v>
      </c>
      <c r="D28" s="26">
        <f t="shared" si="0"/>
        <v>3.4779014154979646</v>
      </c>
      <c r="E28" s="26">
        <f t="shared" si="1"/>
        <v>11.830281308011699</v>
      </c>
      <c r="F28" s="25">
        <v>28232112.483929999</v>
      </c>
      <c r="G28" s="25">
        <v>24991733.820909999</v>
      </c>
      <c r="H28" s="26">
        <f t="shared" si="2"/>
        <v>-11.477634430878865</v>
      </c>
      <c r="I28" s="26">
        <f t="shared" si="3"/>
        <v>11.896437762252603</v>
      </c>
      <c r="J28" s="25">
        <v>33101700.142480001</v>
      </c>
      <c r="K28" s="25">
        <v>30265983.955910001</v>
      </c>
      <c r="L28" s="26">
        <f t="shared" si="4"/>
        <v>-8.5666783710933174</v>
      </c>
      <c r="M28" s="26">
        <f t="shared" si="5"/>
        <v>11.876127658341344</v>
      </c>
    </row>
    <row r="29" spans="1:13" ht="15.5" x14ac:dyDescent="0.35">
      <c r="A29" s="5" t="s">
        <v>35</v>
      </c>
      <c r="B29" s="23">
        <f>B30+B31+B32+B33+B34+B35+B36+B37+B38+B39+B40+B41</f>
        <v>11131992.890200002</v>
      </c>
      <c r="C29" s="23">
        <f>C30+C31+C32+C33+C34+C35+C36+C37+C38+C39+C40+C41</f>
        <v>11886877.511669999</v>
      </c>
      <c r="D29" s="24">
        <f t="shared" si="0"/>
        <v>6.7812172439901213</v>
      </c>
      <c r="E29" s="24">
        <f t="shared" si="1"/>
        <v>51.968322436502071</v>
      </c>
      <c r="F29" s="23">
        <f>F30+F31+F32+F33+F34+F35+F36+F37+F38+F39+F40+F41</f>
        <v>113256240.88551</v>
      </c>
      <c r="G29" s="23">
        <f>G30+G31+G32+G33+G34+G35+G36+G37+G38+G39+G40+G41</f>
        <v>112088420.47306</v>
      </c>
      <c r="H29" s="24">
        <f t="shared" si="2"/>
        <v>-1.0311311794557465</v>
      </c>
      <c r="I29" s="24">
        <f t="shared" si="3"/>
        <v>53.355758651338149</v>
      </c>
      <c r="J29" s="23">
        <f>J30+J31+J32+J33+J34+J35+J36+J37+J38+J39+J40+J41</f>
        <v>138774260.03603995</v>
      </c>
      <c r="K29" s="23">
        <f>K30+K31+K32+K33+K34+K35+K36+K37+K38+K39+K40+K41</f>
        <v>135867931.55283999</v>
      </c>
      <c r="L29" s="24">
        <f t="shared" si="4"/>
        <v>-2.0942849793939993</v>
      </c>
      <c r="M29" s="24">
        <f t="shared" si="5"/>
        <v>53.313478991692556</v>
      </c>
    </row>
    <row r="30" spans="1:13" ht="14" x14ac:dyDescent="0.3">
      <c r="A30" s="17" t="s">
        <v>14</v>
      </c>
      <c r="B30" s="25">
        <v>1701768.3605299999</v>
      </c>
      <c r="C30" s="25">
        <v>1496787.8207700001</v>
      </c>
      <c r="D30" s="26">
        <f t="shared" si="0"/>
        <v>-12.045149299647372</v>
      </c>
      <c r="E30" s="26">
        <f t="shared" si="1"/>
        <v>6.5438170800059385</v>
      </c>
      <c r="F30" s="25">
        <v>17859123.966150001</v>
      </c>
      <c r="G30" s="25">
        <v>16377866.959519999</v>
      </c>
      <c r="H30" s="26">
        <f t="shared" si="2"/>
        <v>-8.2941190701042267</v>
      </c>
      <c r="I30" s="26">
        <f t="shared" si="3"/>
        <v>7.7961087597438441</v>
      </c>
      <c r="J30" s="25">
        <v>21396525.78483</v>
      </c>
      <c r="K30" s="25">
        <v>19712473.908969998</v>
      </c>
      <c r="L30" s="26">
        <f t="shared" si="4"/>
        <v>-7.8706790662902106</v>
      </c>
      <c r="M30" s="26">
        <f t="shared" si="5"/>
        <v>7.7350155523008111</v>
      </c>
    </row>
    <row r="31" spans="1:13" ht="14" x14ac:dyDescent="0.3">
      <c r="A31" s="6" t="s">
        <v>15</v>
      </c>
      <c r="B31" s="25">
        <v>2647889.58127</v>
      </c>
      <c r="C31" s="25">
        <v>3086902.1241700002</v>
      </c>
      <c r="D31" s="26">
        <f t="shared" si="0"/>
        <v>16.579714879554679</v>
      </c>
      <c r="E31" s="26">
        <f t="shared" si="1"/>
        <v>13.495648858272116</v>
      </c>
      <c r="F31" s="25">
        <v>24962419.346689999</v>
      </c>
      <c r="G31" s="25">
        <v>28666704.539799999</v>
      </c>
      <c r="H31" s="26">
        <f t="shared" si="2"/>
        <v>14.839447818190694</v>
      </c>
      <c r="I31" s="26">
        <f t="shared" si="3"/>
        <v>13.645778594251897</v>
      </c>
      <c r="J31" s="25">
        <v>30448835.98178</v>
      </c>
      <c r="K31" s="25">
        <v>34680026.911349997</v>
      </c>
      <c r="L31" s="26">
        <f t="shared" si="4"/>
        <v>13.896067922274142</v>
      </c>
      <c r="M31" s="26">
        <f t="shared" si="5"/>
        <v>13.608162463638706</v>
      </c>
    </row>
    <row r="32" spans="1:13" ht="14" x14ac:dyDescent="0.3">
      <c r="A32" s="6" t="s">
        <v>16</v>
      </c>
      <c r="B32" s="25">
        <v>209571.99903000001</v>
      </c>
      <c r="C32" s="25">
        <v>96964.186809999999</v>
      </c>
      <c r="D32" s="26">
        <f t="shared" si="0"/>
        <v>-53.732279474931346</v>
      </c>
      <c r="E32" s="26">
        <f t="shared" si="1"/>
        <v>0.42391840245583196</v>
      </c>
      <c r="F32" s="25">
        <v>1208668.5883500001</v>
      </c>
      <c r="G32" s="25">
        <v>1458502.39277</v>
      </c>
      <c r="H32" s="26">
        <f t="shared" si="2"/>
        <v>20.670166067694179</v>
      </c>
      <c r="I32" s="26">
        <f t="shared" si="3"/>
        <v>0.69426887570191886</v>
      </c>
      <c r="J32" s="25">
        <v>1638568.5522499999</v>
      </c>
      <c r="K32" s="25">
        <v>1702897.1828600001</v>
      </c>
      <c r="L32" s="26">
        <f t="shared" si="4"/>
        <v>3.9259041388086739</v>
      </c>
      <c r="M32" s="26">
        <f t="shared" si="5"/>
        <v>0.6682031009510967</v>
      </c>
    </row>
    <row r="33" spans="1:13" ht="14" x14ac:dyDescent="0.3">
      <c r="A33" s="6" t="s">
        <v>17</v>
      </c>
      <c r="B33" s="25">
        <v>1320588.2044500001</v>
      </c>
      <c r="C33" s="25">
        <v>1419515.5699499999</v>
      </c>
      <c r="D33" s="26">
        <f t="shared" si="0"/>
        <v>7.4911592551442796</v>
      </c>
      <c r="E33" s="26">
        <f t="shared" si="1"/>
        <v>6.2059899894125019</v>
      </c>
      <c r="F33" s="25">
        <v>12269246.156439999</v>
      </c>
      <c r="G33" s="25">
        <v>13406198.699929999</v>
      </c>
      <c r="H33" s="26">
        <f t="shared" si="2"/>
        <v>9.2666862249986366</v>
      </c>
      <c r="I33" s="26">
        <f t="shared" si="3"/>
        <v>6.3815503800168827</v>
      </c>
      <c r="J33" s="25">
        <v>14850663.788939999</v>
      </c>
      <c r="K33" s="25">
        <v>16302893.48443</v>
      </c>
      <c r="L33" s="26">
        <f t="shared" si="4"/>
        <v>9.7788874364763796</v>
      </c>
      <c r="M33" s="26">
        <f t="shared" si="5"/>
        <v>6.3971237314960971</v>
      </c>
    </row>
    <row r="34" spans="1:13" ht="14" x14ac:dyDescent="0.3">
      <c r="A34" s="6" t="s">
        <v>18</v>
      </c>
      <c r="B34" s="25">
        <v>851490.25800000003</v>
      </c>
      <c r="C34" s="25">
        <v>997470.54287999996</v>
      </c>
      <c r="D34" s="26">
        <f t="shared" si="0"/>
        <v>17.14409337141235</v>
      </c>
      <c r="E34" s="26">
        <f t="shared" si="1"/>
        <v>4.360848401307198</v>
      </c>
      <c r="F34" s="25">
        <v>8326822.6077500004</v>
      </c>
      <c r="G34" s="25">
        <v>9333156.5221200008</v>
      </c>
      <c r="H34" s="26">
        <f t="shared" si="2"/>
        <v>12.085449177617619</v>
      </c>
      <c r="I34" s="26">
        <f t="shared" si="3"/>
        <v>4.4427216009265127</v>
      </c>
      <c r="J34" s="25">
        <v>10099115.933429999</v>
      </c>
      <c r="K34" s="25">
        <v>11367843.400909999</v>
      </c>
      <c r="L34" s="26">
        <f t="shared" si="4"/>
        <v>12.562757728924273</v>
      </c>
      <c r="M34" s="26">
        <f t="shared" si="5"/>
        <v>4.4606499371013486</v>
      </c>
    </row>
    <row r="35" spans="1:13" ht="14" x14ac:dyDescent="0.3">
      <c r="A35" s="6" t="s">
        <v>19</v>
      </c>
      <c r="B35" s="25">
        <v>1048139.47652</v>
      </c>
      <c r="C35" s="25">
        <v>973436.43322000001</v>
      </c>
      <c r="D35" s="26">
        <f t="shared" si="0"/>
        <v>-7.1272044392437852</v>
      </c>
      <c r="E35" s="26">
        <f t="shared" si="1"/>
        <v>4.2557735101880709</v>
      </c>
      <c r="F35" s="25">
        <v>12156602.30869</v>
      </c>
      <c r="G35" s="25">
        <v>10550285.822480001</v>
      </c>
      <c r="H35" s="26">
        <f t="shared" si="2"/>
        <v>-13.213531589017629</v>
      </c>
      <c r="I35" s="26">
        <f t="shared" si="3"/>
        <v>5.0220932873451689</v>
      </c>
      <c r="J35" s="25">
        <v>14586620.737530001</v>
      </c>
      <c r="K35" s="25">
        <v>12773929.00309</v>
      </c>
      <c r="L35" s="26">
        <f t="shared" si="4"/>
        <v>-12.427084840672629</v>
      </c>
      <c r="M35" s="26">
        <f t="shared" si="5"/>
        <v>5.0123865710191984</v>
      </c>
    </row>
    <row r="36" spans="1:13" ht="14" x14ac:dyDescent="0.3">
      <c r="A36" s="6" t="s">
        <v>20</v>
      </c>
      <c r="B36" s="25">
        <v>1376207.16842</v>
      </c>
      <c r="C36" s="25">
        <v>1333514.6807500001</v>
      </c>
      <c r="D36" s="26">
        <f t="shared" si="0"/>
        <v>-3.1021846601056771</v>
      </c>
      <c r="E36" s="26">
        <f t="shared" si="1"/>
        <v>5.8300021039998944</v>
      </c>
      <c r="F36" s="25">
        <v>18360136.237160001</v>
      </c>
      <c r="G36" s="25">
        <v>12378242.6723</v>
      </c>
      <c r="H36" s="26">
        <f t="shared" si="2"/>
        <v>-32.580877873623542</v>
      </c>
      <c r="I36" s="26">
        <f t="shared" si="3"/>
        <v>5.8922279907554795</v>
      </c>
      <c r="J36" s="25">
        <v>22638688.69726</v>
      </c>
      <c r="K36" s="25">
        <v>15043265.110479999</v>
      </c>
      <c r="L36" s="26">
        <f t="shared" si="4"/>
        <v>-33.550633998069365</v>
      </c>
      <c r="M36" s="26">
        <f t="shared" si="5"/>
        <v>5.9028557310606447</v>
      </c>
    </row>
    <row r="37" spans="1:13" ht="14" x14ac:dyDescent="0.3">
      <c r="A37" s="7" t="s">
        <v>21</v>
      </c>
      <c r="B37" s="25">
        <v>413607.78064000001</v>
      </c>
      <c r="C37" s="25">
        <v>365629.85343999998</v>
      </c>
      <c r="D37" s="26">
        <f t="shared" si="0"/>
        <v>-11.599860893758072</v>
      </c>
      <c r="E37" s="26">
        <f t="shared" si="1"/>
        <v>1.5984996982871595</v>
      </c>
      <c r="F37" s="25">
        <v>4590555.7227499997</v>
      </c>
      <c r="G37" s="25">
        <v>3904739.79214</v>
      </c>
      <c r="H37" s="26">
        <f t="shared" si="2"/>
        <v>-14.939714754168316</v>
      </c>
      <c r="I37" s="26">
        <f t="shared" si="3"/>
        <v>1.858714335222271</v>
      </c>
      <c r="J37" s="25">
        <v>5405664.8931799997</v>
      </c>
      <c r="K37" s="25">
        <v>4761220.4542300003</v>
      </c>
      <c r="L37" s="26">
        <f t="shared" si="4"/>
        <v>-11.921649818934503</v>
      </c>
      <c r="M37" s="26">
        <f t="shared" si="5"/>
        <v>1.8682644518120812</v>
      </c>
    </row>
    <row r="38" spans="1:13" ht="14" x14ac:dyDescent="0.3">
      <c r="A38" s="6" t="s">
        <v>22</v>
      </c>
      <c r="B38" s="25">
        <v>535010.77072000003</v>
      </c>
      <c r="C38" s="25">
        <v>989707.77255999995</v>
      </c>
      <c r="D38" s="26">
        <f t="shared" si="0"/>
        <v>84.988382799860929</v>
      </c>
      <c r="E38" s="26">
        <f t="shared" si="1"/>
        <v>4.3269102917747144</v>
      </c>
      <c r="F38" s="25">
        <v>4705591.22279</v>
      </c>
      <c r="G38" s="25">
        <v>5692920.2490100004</v>
      </c>
      <c r="H38" s="26">
        <f t="shared" si="2"/>
        <v>20.982039864368019</v>
      </c>
      <c r="I38" s="26">
        <f t="shared" si="3"/>
        <v>2.7099148827821917</v>
      </c>
      <c r="J38" s="25">
        <v>6916555.0341299996</v>
      </c>
      <c r="K38" s="25">
        <v>6843995.6317499997</v>
      </c>
      <c r="L38" s="26">
        <f t="shared" si="4"/>
        <v>-1.0490685322671878</v>
      </c>
      <c r="M38" s="26">
        <f t="shared" si="5"/>
        <v>2.6855286097487685</v>
      </c>
    </row>
    <row r="39" spans="1:13" ht="14" x14ac:dyDescent="0.3">
      <c r="A39" s="6" t="s">
        <v>23</v>
      </c>
      <c r="B39" s="25">
        <v>464523.28284</v>
      </c>
      <c r="C39" s="25">
        <v>514736.87790999998</v>
      </c>
      <c r="D39" s="26">
        <f>(C39-B39)/B39*100</f>
        <v>10.8097046854152</v>
      </c>
      <c r="E39" s="26">
        <f t="shared" si="1"/>
        <v>2.2503817352305786</v>
      </c>
      <c r="F39" s="25">
        <v>3213814.7583300001</v>
      </c>
      <c r="G39" s="25">
        <v>4350275.6194000002</v>
      </c>
      <c r="H39" s="26">
        <f t="shared" si="2"/>
        <v>35.361741311454466</v>
      </c>
      <c r="I39" s="26">
        <f t="shared" si="3"/>
        <v>2.0707960290268717</v>
      </c>
      <c r="J39" s="25">
        <v>4028177.7806199999</v>
      </c>
      <c r="K39" s="25">
        <v>5500972.5274</v>
      </c>
      <c r="L39" s="26">
        <f t="shared" si="4"/>
        <v>36.562307499578978</v>
      </c>
      <c r="M39" s="26">
        <f t="shared" si="5"/>
        <v>2.1585371906494411</v>
      </c>
    </row>
    <row r="40" spans="1:13" ht="14" x14ac:dyDescent="0.3">
      <c r="A40" s="6" t="s">
        <v>24</v>
      </c>
      <c r="B40" s="25">
        <v>551121.03616000002</v>
      </c>
      <c r="C40" s="25">
        <v>612211.64920999995</v>
      </c>
      <c r="D40" s="26">
        <f>(C40-B40)/B40*100</f>
        <v>11.084790643386775</v>
      </c>
      <c r="E40" s="26">
        <f t="shared" si="1"/>
        <v>2.6765323655680682</v>
      </c>
      <c r="F40" s="25">
        <v>5491374.5077400003</v>
      </c>
      <c r="G40" s="25">
        <v>5969527.20359</v>
      </c>
      <c r="H40" s="26">
        <f t="shared" si="2"/>
        <v>8.7073408520225968</v>
      </c>
      <c r="I40" s="26">
        <f t="shared" si="3"/>
        <v>2.8415839155651037</v>
      </c>
      <c r="J40" s="25">
        <v>6620757.8195500001</v>
      </c>
      <c r="K40" s="25">
        <v>7154726.2145300005</v>
      </c>
      <c r="L40" s="26">
        <f t="shared" si="4"/>
        <v>8.0650645973377877</v>
      </c>
      <c r="M40" s="26">
        <f t="shared" si="5"/>
        <v>2.8074567807879753</v>
      </c>
    </row>
    <row r="41" spans="1:13" ht="14" x14ac:dyDescent="0.3">
      <c r="A41" s="6" t="s">
        <v>25</v>
      </c>
      <c r="B41" s="25">
        <v>12074.97162</v>
      </c>
      <c r="C41" s="25">
        <v>0</v>
      </c>
      <c r="D41" s="26">
        <f t="shared" si="0"/>
        <v>-100</v>
      </c>
      <c r="E41" s="26">
        <f t="shared" si="1"/>
        <v>0</v>
      </c>
      <c r="F41" s="25">
        <v>111885.46266999999</v>
      </c>
      <c r="G41" s="25">
        <v>0</v>
      </c>
      <c r="H41" s="26">
        <f t="shared" si="2"/>
        <v>-100</v>
      </c>
      <c r="I41" s="26">
        <f t="shared" si="3"/>
        <v>0</v>
      </c>
      <c r="J41" s="25">
        <v>144085.03253999999</v>
      </c>
      <c r="K41" s="25">
        <v>23687.722839999999</v>
      </c>
      <c r="L41" s="26">
        <f t="shared" si="4"/>
        <v>-83.5599004126789</v>
      </c>
      <c r="M41" s="26">
        <f t="shared" si="5"/>
        <v>9.2948711263793303E-3</v>
      </c>
    </row>
    <row r="42" spans="1:13" ht="15.5" x14ac:dyDescent="0.35">
      <c r="A42" s="11" t="s">
        <v>36</v>
      </c>
      <c r="B42" s="23">
        <f>B43</f>
        <v>462008.54527</v>
      </c>
      <c r="C42" s="23">
        <f>C43</f>
        <v>502208.91710000002</v>
      </c>
      <c r="D42" s="24">
        <f t="shared" si="0"/>
        <v>8.7012182440276575</v>
      </c>
      <c r="E42" s="24">
        <f t="shared" si="1"/>
        <v>2.195610656264992</v>
      </c>
      <c r="F42" s="23">
        <f>F43</f>
        <v>5436358.8509200001</v>
      </c>
      <c r="G42" s="23">
        <f>G43</f>
        <v>4762501.2845999999</v>
      </c>
      <c r="H42" s="24">
        <f t="shared" si="2"/>
        <v>-12.395384204741426</v>
      </c>
      <c r="I42" s="24">
        <f t="shared" si="3"/>
        <v>2.2670215892539858</v>
      </c>
      <c r="J42" s="23">
        <f>J43</f>
        <v>6515259.5040300004</v>
      </c>
      <c r="K42" s="23">
        <f>K43</f>
        <v>5781220.09179</v>
      </c>
      <c r="L42" s="24">
        <f t="shared" si="4"/>
        <v>-11.266464701612605</v>
      </c>
      <c r="M42" s="24">
        <f t="shared" si="5"/>
        <v>2.2685040714712676</v>
      </c>
    </row>
    <row r="43" spans="1:13" ht="14" x14ac:dyDescent="0.3">
      <c r="A43" s="6" t="s">
        <v>26</v>
      </c>
      <c r="B43" s="25">
        <v>462008.54527</v>
      </c>
      <c r="C43" s="25">
        <v>502208.91710000002</v>
      </c>
      <c r="D43" s="26">
        <f t="shared" si="0"/>
        <v>8.7012182440276575</v>
      </c>
      <c r="E43" s="26">
        <f t="shared" si="1"/>
        <v>2.195610656264992</v>
      </c>
      <c r="F43" s="25">
        <v>5436358.8509200001</v>
      </c>
      <c r="G43" s="25">
        <v>4762501.2845999999</v>
      </c>
      <c r="H43" s="26">
        <f t="shared" si="2"/>
        <v>-12.395384204741426</v>
      </c>
      <c r="I43" s="26">
        <f t="shared" si="3"/>
        <v>2.2670215892539858</v>
      </c>
      <c r="J43" s="25">
        <v>6515259.5040300004</v>
      </c>
      <c r="K43" s="25">
        <v>5781220.09179</v>
      </c>
      <c r="L43" s="26">
        <f t="shared" si="4"/>
        <v>-11.266464701612605</v>
      </c>
      <c r="M43" s="26">
        <f t="shared" si="5"/>
        <v>2.2685040714712676</v>
      </c>
    </row>
    <row r="44" spans="1:13" ht="15.5" x14ac:dyDescent="0.35">
      <c r="A44" s="5" t="s">
        <v>37</v>
      </c>
      <c r="B44" s="23">
        <f>B8+B22+B42</f>
        <v>18489278.840660002</v>
      </c>
      <c r="C44" s="23">
        <f>C8+C22+C42</f>
        <v>19592205.311279997</v>
      </c>
      <c r="D44" s="24">
        <f t="shared" si="0"/>
        <v>5.9652216840093075</v>
      </c>
      <c r="E44" s="24">
        <f t="shared" si="1"/>
        <v>85.655298614724515</v>
      </c>
      <c r="F44" s="27">
        <f>F8+F22+F42</f>
        <v>187045347.14012</v>
      </c>
      <c r="G44" s="27">
        <f>G8+G22+G42</f>
        <v>182257538.29736</v>
      </c>
      <c r="H44" s="28">
        <f t="shared" si="2"/>
        <v>-2.5597048608610073</v>
      </c>
      <c r="I44" s="28">
        <f t="shared" si="3"/>
        <v>86.75730449889069</v>
      </c>
      <c r="J44" s="27">
        <f>J8+J22+J42</f>
        <v>227479961.74688995</v>
      </c>
      <c r="K44" s="27">
        <f>K8+K22+K42</f>
        <v>221584319.31356999</v>
      </c>
      <c r="L44" s="28">
        <f t="shared" si="4"/>
        <v>-2.591719458736264</v>
      </c>
      <c r="M44" s="28">
        <f t="shared" si="5"/>
        <v>86.94789725284204</v>
      </c>
    </row>
    <row r="45" spans="1:13" ht="15.5" x14ac:dyDescent="0.3">
      <c r="A45" s="12" t="s">
        <v>38</v>
      </c>
      <c r="B45" s="29">
        <f>B46-B44</f>
        <v>2811506.2913399972</v>
      </c>
      <c r="C45" s="29">
        <f>C46-C44</f>
        <v>3281108.5737200044</v>
      </c>
      <c r="D45" s="30">
        <f t="shared" si="0"/>
        <v>16.702871475922937</v>
      </c>
      <c r="E45" s="30">
        <f t="shared" si="1"/>
        <v>14.344701385275481</v>
      </c>
      <c r="F45" s="29">
        <f>F46-F44</f>
        <v>22354613.285879999</v>
      </c>
      <c r="G45" s="29">
        <f>G46-G44</f>
        <v>27819917.831639975</v>
      </c>
      <c r="H45" s="31">
        <f t="shared" si="2"/>
        <v>24.448217805727214</v>
      </c>
      <c r="I45" s="30">
        <f t="shared" si="3"/>
        <v>13.242695501109313</v>
      </c>
      <c r="J45" s="29">
        <f>J46-J44</f>
        <v>25608429.088110059</v>
      </c>
      <c r="K45" s="29">
        <f>K46-K44</f>
        <v>33262924.052430004</v>
      </c>
      <c r="L45" s="31">
        <f t="shared" si="4"/>
        <v>29.890529161251482</v>
      </c>
      <c r="M45" s="30">
        <f t="shared" si="5"/>
        <v>13.052102747157953</v>
      </c>
    </row>
    <row r="46" spans="1:13" s="9" customFormat="1" ht="22.5" customHeight="1" x14ac:dyDescent="0.4">
      <c r="A46" s="8" t="s">
        <v>42</v>
      </c>
      <c r="B46" s="16">
        <v>21300785.131999999</v>
      </c>
      <c r="C46" s="16">
        <v>22873313.885000002</v>
      </c>
      <c r="D46" s="18">
        <f t="shared" si="0"/>
        <v>7.3824919750850162</v>
      </c>
      <c r="E46" s="32">
        <f t="shared" si="1"/>
        <v>100</v>
      </c>
      <c r="F46" s="16">
        <v>209399960.426</v>
      </c>
      <c r="G46" s="16">
        <v>210077456.12899998</v>
      </c>
      <c r="H46" s="18">
        <f t="shared" si="2"/>
        <v>0.32354146658943611</v>
      </c>
      <c r="I46" s="32">
        <f t="shared" si="3"/>
        <v>100</v>
      </c>
      <c r="J46" s="16">
        <v>253088390.83500001</v>
      </c>
      <c r="K46" s="16">
        <v>254847243.366</v>
      </c>
      <c r="L46" s="18">
        <f t="shared" si="4"/>
        <v>0.69495583151684948</v>
      </c>
      <c r="M46" s="32">
        <f t="shared" si="5"/>
        <v>100</v>
      </c>
    </row>
    <row r="47" spans="1:13" ht="20.25" customHeight="1" x14ac:dyDescent="0.25">
      <c r="C47" s="14"/>
    </row>
    <row r="49" spans="1:4" x14ac:dyDescent="0.25">
      <c r="A49" s="1" t="s">
        <v>49</v>
      </c>
    </row>
    <row r="50" spans="1:4" ht="25" x14ac:dyDescent="0.25">
      <c r="A50" s="15" t="s">
        <v>41</v>
      </c>
    </row>
    <row r="51" spans="1:4" x14ac:dyDescent="0.25">
      <c r="D51" s="19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2023-11-07T19:03:24Z</dcterms:modified>
</cp:coreProperties>
</file>